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'Расходы'!$A$1:$F$87</definedName>
  </definedNames>
  <calcPr fullCalcOnLoad="1"/>
</workbook>
</file>

<file path=xl/sharedStrings.xml><?xml version="1.0" encoding="utf-8"?>
<sst xmlns="http://schemas.openxmlformats.org/spreadsheetml/2006/main" count="501" uniqueCount="304">
  <si>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</si>
  <si>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</si>
  <si>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</si>
  <si>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</si>
  <si>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</si>
  <si>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</si>
  <si>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</si>
  <si>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</si>
  <si>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</si>
  <si>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</si>
  <si>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</si>
  <si>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</si>
  <si>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</si>
  <si>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</si>
  <si>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</si>
  <si>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</si>
  <si>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</si>
  <si>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</si>
  <si>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</si>
  <si>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</si>
  <si>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</si>
  <si>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</si>
  <si>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</si>
  <si>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</si>
  <si>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</si>
  <si>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</si>
  <si>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</si>
  <si>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</si>
  <si>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</si>
  <si>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</si>
  <si>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</si>
  <si>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</si>
  <si>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</si>
  <si>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</si>
  <si>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</si>
  <si>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</si>
  <si>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</si>
  <si>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</si>
  <si>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</si>
  <si>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</si>
  <si>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</si>
  <si>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</si>
  <si>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</si>
  <si>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</si>
  <si>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</si>
  <si>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</si>
  <si>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</si>
  <si>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</si>
  <si>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</si>
  <si>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</si>
  <si>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</si>
  <si>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</si>
  <si>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</si>
  <si>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</si>
  <si>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</si>
  <si>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</si>
  <si>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</si>
  <si>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</si>
  <si>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</si>
  <si>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</si>
  <si>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</si>
  <si>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</si>
  <si>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</si>
  <si>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</si>
  <si>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</si>
  <si>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</si>
  <si>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</si>
  <si>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</si>
  <si>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</si>
  <si>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</si>
  <si>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</si>
  <si>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</si>
  <si>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</si>
  <si>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</si>
  <si>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</si>
  <si>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</si>
  <si>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</si>
  <si>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</si>
  <si>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</si>
  <si>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</si>
  <si>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</si>
  <si>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</si>
  <si>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</si>
  <si>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</si>
  <si>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</si>
  <si>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</si>
  <si>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</si>
  <si>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</si>
  <si>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</si>
  <si>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</si>
  <si>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</si>
  <si>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</si>
  <si>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</si>
  <si>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</si>
  <si>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</si>
  <si>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</si>
  <si>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</si>
  <si>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</si>
  <si>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</si>
  <si>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</si>
  <si>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</si>
  <si>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</si>
  <si>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</si>
  <si>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</si>
  <si>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</si>
  <si>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</si>
  <si>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</si>
  <si>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</si>
  <si>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</si>
  <si>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</si>
  <si>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</si>
  <si>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</si>
  <si>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</si>
  <si>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</si>
  <si>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</si>
  <si>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</si>
  <si>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</si>
  <si>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</si>
  <si>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</si>
  <si>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</si>
  <si>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</si>
  <si>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</si>
  <si>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</si>
  <si>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</si>
  <si>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</si>
  <si>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</si>
  <si>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</si>
  <si>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</si>
  <si>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</si>
  <si>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</si>
  <si>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</si>
  <si>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</si>
  <si>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</si>
  <si>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</si>
  <si>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</si>
  <si>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</si>
  <si>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</si>
  <si>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</si>
  <si>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</si>
  <si>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</si>
  <si>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</si>
  <si>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</si>
  <si>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</si>
  <si>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</si>
  <si>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</si>
  <si>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</si>
  <si>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</si>
  <si>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</si>
  <si>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</si>
  <si>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</si>
  <si>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</si>
  <si>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</si>
  <si>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</si>
  <si>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</si>
  <si>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</si>
  <si>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</si>
  <si>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</si>
  <si>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</si>
  <si>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</si>
  <si>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</si>
  <si>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</si>
  <si>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</si>
  <si>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</si>
  <si>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</si>
  <si>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</si>
  <si>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</si>
  <si>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</si>
  <si>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</si>
  <si>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</si>
  <si>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</si>
  <si>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</si>
  <si>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</si>
  <si>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</si>
  <si>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</si>
  <si>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</si>
  <si>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</si>
  <si>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</si>
  <si>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</si>
  <si>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</si>
  <si>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</si>
  <si>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</si>
  <si>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</si>
  <si>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</si>
  <si>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</si>
  <si>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</si>
  <si>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</si>
  <si>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</si>
  <si>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</si>
  <si>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</si>
  <si>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</si>
  <si>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</si>
  <si>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</si>
  <si>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</si>
  <si>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</si>
  <si>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</si>
  <si>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</si>
  <si>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</si>
  <si>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</si>
  <si>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</si>
  <si>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</si>
  <si>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</si>
  <si>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</si>
  <si>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</si>
  <si>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</si>
  <si>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</si>
  <si>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</si>
  <si>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</si>
  <si>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</si>
  <si>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</si>
  <si>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</si>
  <si>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</si>
  <si>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</si>
  <si>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</si>
  <si>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</si>
  <si>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</si>
  <si>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</si>
  <si>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</si>
  <si>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</si>
  <si>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</si>
  <si>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</si>
  <si>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</si>
  <si>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</si>
  <si>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</si>
  <si>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</si>
  <si>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</si>
  <si>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</si>
  <si>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</si>
  <si>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</si>
  <si>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</si>
  <si>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</si>
  <si>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</si>
  <si>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</si>
  <si>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</si>
  <si>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</si>
  <si>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</si>
  <si>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</si>
  <si>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</si>
  <si>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</si>
  <si>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</si>
  <si>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</si>
  <si>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</si>
  <si>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</si>
  <si>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</si>
  <si>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</si>
  <si>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</si>
  <si>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</si>
  <si>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</si>
  <si>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</si>
  <si>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</si>
  <si>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</si>
  <si>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</si>
  <si>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</si>
  <si>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</si>
  <si>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</si>
  <si>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</si>
  <si>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</si>
  <si>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</si>
  <si>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</si>
  <si>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</si>
  <si>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</si>
  <si>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</si>
  <si>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</si>
  <si>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</si>
  <si>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</si>
  <si>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</si>
  <si>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</si>
  <si>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</si>
  <si>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</si>
  <si>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</si>
  <si>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</si>
  <si>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</si>
  <si>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</si>
  <si>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</si>
  <si>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</si>
  <si>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</si>
  <si>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</si>
  <si>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</si>
  <si>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</si>
  <si>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</si>
  <si>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</si>
  <si>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</si>
  <si>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</si>
  <si>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</si>
  <si>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</si>
  <si>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</si>
  <si>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</si>
  <si>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</si>
  <si>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</si>
  <si>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</si>
  <si>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</si>
  <si>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</si>
  <si>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</si>
  <si>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</si>
  <si>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</si>
  <si>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</si>
  <si>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</si>
  <si>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</si>
  <si>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</si>
  <si>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</si>
  <si>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</si>
  <si>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</si>
  <si>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</si>
  <si>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</si>
  <si>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на 01.10.2017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</si>
</sst>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49" fontId="2" fillId="0" borderId="41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2" xfId="0" applyFont="1" applyFill="1" applyBorder="1" applyAlignment="1" applyProtection="1">
      <alignment horizontal="center" vertical="center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2">
      <selection activeCell="D72" sqref="D72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24"/>
      <c r="B1" s="124"/>
      <c r="C1" s="124"/>
      <c r="D1" s="124"/>
      <c r="E1" s="2"/>
      <c r="F1" s="2"/>
    </row>
    <row r="2" spans="1:6" ht="16.5" customHeight="1">
      <c r="A2" s="124" t="s">
        <v>0</v>
      </c>
      <c r="B2" s="124"/>
      <c r="C2" s="124"/>
      <c r="D2" s="12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34" t="s">
        <v>303</v>
      </c>
      <c r="B4" s="134"/>
      <c r="C4" s="134"/>
      <c r="D4" s="134"/>
      <c r="E4" s="3" t="s">
        <v>3</v>
      </c>
      <c r="F4" s="8">
        <v>43009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35" t="s">
        <v>13</v>
      </c>
      <c r="C6" s="136"/>
      <c r="D6" s="136"/>
      <c r="E6" s="3" t="s">
        <v>6</v>
      </c>
      <c r="F6" s="10" t="s">
        <v>15</v>
      </c>
    </row>
    <row r="7" spans="1:6" ht="12.75">
      <c r="A7" s="11" t="s">
        <v>7</v>
      </c>
      <c r="B7" s="122" t="s">
        <v>263</v>
      </c>
      <c r="C7" s="122"/>
      <c r="D7" s="122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23" t="s">
        <v>17</v>
      </c>
      <c r="B10" s="123"/>
      <c r="C10" s="123"/>
      <c r="D10" s="123"/>
      <c r="E10" s="123"/>
      <c r="F10" s="123"/>
      <c r="G10" s="17"/>
      <c r="H10" s="9"/>
    </row>
    <row r="11" spans="1:8" ht="12.75">
      <c r="A11" s="123" t="s">
        <v>18</v>
      </c>
      <c r="B11" s="123"/>
      <c r="C11" s="123"/>
      <c r="D11" s="123"/>
      <c r="E11" s="123"/>
      <c r="F11" s="123"/>
      <c r="G11" s="17"/>
      <c r="H11" s="9"/>
    </row>
    <row r="12" spans="1:6" ht="20.25" customHeight="1">
      <c r="A12" s="124" t="s">
        <v>19</v>
      </c>
      <c r="B12" s="124"/>
      <c r="C12" s="124"/>
      <c r="D12" s="124"/>
      <c r="E12" s="1"/>
      <c r="F12" s="18"/>
    </row>
    <row r="13" spans="1:6" ht="3.75" customHeight="1">
      <c r="A13" s="119" t="s">
        <v>20</v>
      </c>
      <c r="B13" s="131" t="s">
        <v>21</v>
      </c>
      <c r="C13" s="131" t="s">
        <v>22</v>
      </c>
      <c r="D13" s="128" t="s">
        <v>23</v>
      </c>
      <c r="E13" s="128" t="s">
        <v>24</v>
      </c>
      <c r="F13" s="125" t="s">
        <v>25</v>
      </c>
    </row>
    <row r="14" spans="1:6" ht="3" customHeight="1">
      <c r="A14" s="120"/>
      <c r="B14" s="132"/>
      <c r="C14" s="132"/>
      <c r="D14" s="129"/>
      <c r="E14" s="129"/>
      <c r="F14" s="126"/>
    </row>
    <row r="15" spans="1:6" ht="3" customHeight="1">
      <c r="A15" s="120"/>
      <c r="B15" s="132"/>
      <c r="C15" s="132"/>
      <c r="D15" s="129"/>
      <c r="E15" s="129"/>
      <c r="F15" s="126"/>
    </row>
    <row r="16" spans="1:6" ht="3" customHeight="1">
      <c r="A16" s="120"/>
      <c r="B16" s="132"/>
      <c r="C16" s="132"/>
      <c r="D16" s="129"/>
      <c r="E16" s="129"/>
      <c r="F16" s="126"/>
    </row>
    <row r="17" spans="1:6" ht="3" customHeight="1">
      <c r="A17" s="120"/>
      <c r="B17" s="132"/>
      <c r="C17" s="132"/>
      <c r="D17" s="129"/>
      <c r="E17" s="129"/>
      <c r="F17" s="126"/>
    </row>
    <row r="18" spans="1:6" ht="3" customHeight="1">
      <c r="A18" s="120"/>
      <c r="B18" s="132"/>
      <c r="C18" s="132"/>
      <c r="D18" s="129"/>
      <c r="E18" s="129"/>
      <c r="F18" s="126"/>
    </row>
    <row r="19" spans="1:6" ht="23.25" customHeight="1">
      <c r="A19" s="121"/>
      <c r="B19" s="133"/>
      <c r="C19" s="133"/>
      <c r="D19" s="130"/>
      <c r="E19" s="130"/>
      <c r="F19" s="127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5228331</v>
      </c>
      <c r="E21" s="114">
        <f>E23+E53</f>
        <v>3917480.41</v>
      </c>
      <c r="F21" s="114">
        <f>E21-D21</f>
        <v>-1310850.5899999999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2938900</v>
      </c>
      <c r="E23" s="116">
        <f>E24+E29+E32+E40+E44+E48</f>
        <v>2078087.41</v>
      </c>
      <c r="F23" s="114">
        <f t="shared" si="0"/>
        <v>-860812.5900000001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246800</v>
      </c>
      <c r="E24" s="116">
        <f>E25</f>
        <v>224240.61000000002</v>
      </c>
      <c r="F24" s="114">
        <f t="shared" si="0"/>
        <v>-22559.389999999985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246800</v>
      </c>
      <c r="E25" s="117">
        <f>E26+E27+E28</f>
        <v>224240.61000000002</v>
      </c>
      <c r="F25" s="118">
        <f t="shared" si="0"/>
        <v>-22559.389999999985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243300</v>
      </c>
      <c r="E26" s="117">
        <v>224391.2</v>
      </c>
      <c r="F26" s="118">
        <f t="shared" si="0"/>
        <v>-18908.79999999999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1000</v>
      </c>
      <c r="E27" s="117">
        <v>-152.28</v>
      </c>
      <c r="F27" s="118">
        <f t="shared" si="0"/>
        <v>-1152.28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2500</v>
      </c>
      <c r="E28" s="117">
        <v>1.69</v>
      </c>
      <c r="F28" s="118">
        <f t="shared" si="0"/>
        <v>-2498.31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564000</v>
      </c>
      <c r="E29" s="116">
        <f>E30</f>
        <v>589085.28</v>
      </c>
      <c r="F29" s="114">
        <f t="shared" si="0"/>
        <v>25085.280000000028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564000</v>
      </c>
      <c r="E30" s="117">
        <f>E31</f>
        <v>589085.28</v>
      </c>
      <c r="F30" s="118">
        <f t="shared" si="0"/>
        <v>25085.280000000028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564000</v>
      </c>
      <c r="E31" s="117">
        <v>589085.28</v>
      </c>
      <c r="F31" s="118">
        <f t="shared" si="0"/>
        <v>25085.280000000028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2010500</v>
      </c>
      <c r="E32" s="116">
        <f>E33+E35</f>
        <v>1038988.3</v>
      </c>
      <c r="F32" s="114">
        <f t="shared" si="0"/>
        <v>-971511.7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125300</v>
      </c>
      <c r="E33" s="116">
        <f>E34</f>
        <v>30437.13</v>
      </c>
      <c r="F33" s="114">
        <f t="shared" si="0"/>
        <v>-94862.87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125300</v>
      </c>
      <c r="E34" s="117">
        <v>30437.13</v>
      </c>
      <c r="F34" s="118">
        <f t="shared" si="0"/>
        <v>-94862.87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1885200</v>
      </c>
      <c r="E35" s="116">
        <f>E36+E38</f>
        <v>1008551.17</v>
      </c>
      <c r="F35" s="114">
        <f t="shared" si="0"/>
        <v>-876648.83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220534.54</v>
      </c>
      <c r="F36" s="118">
        <f t="shared" si="0"/>
        <v>-31865.459999999992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220534.54</v>
      </c>
      <c r="F37" s="118">
        <f t="shared" si="0"/>
        <v>-31865.459999999992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1632800</v>
      </c>
      <c r="E38" s="117">
        <f>E39</f>
        <v>788016.63</v>
      </c>
      <c r="F38" s="118">
        <f t="shared" si="0"/>
        <v>-844783.37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1632800</v>
      </c>
      <c r="E39" s="117">
        <v>788016.63</v>
      </c>
      <c r="F39" s="118">
        <f t="shared" si="0"/>
        <v>-844783.37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11400</v>
      </c>
      <c r="E40" s="116">
        <f t="shared" si="1"/>
        <v>4280</v>
      </c>
      <c r="F40" s="114">
        <f t="shared" si="0"/>
        <v>-7120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11400</v>
      </c>
      <c r="E41" s="117">
        <f t="shared" si="1"/>
        <v>4280</v>
      </c>
      <c r="F41" s="118">
        <f t="shared" si="0"/>
        <v>-7120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11400</v>
      </c>
      <c r="E42" s="117">
        <f t="shared" si="1"/>
        <v>4280</v>
      </c>
      <c r="F42" s="118">
        <f t="shared" si="0"/>
        <v>-7120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11400</v>
      </c>
      <c r="E43" s="117">
        <v>4280</v>
      </c>
      <c r="F43" s="118">
        <f t="shared" si="0"/>
        <v>-7120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106200</v>
      </c>
      <c r="E44" s="116">
        <f t="shared" si="2"/>
        <v>214993.22</v>
      </c>
      <c r="F44" s="114">
        <f t="shared" si="0"/>
        <v>108793.22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106200</v>
      </c>
      <c r="E45" s="117">
        <f t="shared" si="2"/>
        <v>214993.22</v>
      </c>
      <c r="F45" s="118">
        <f t="shared" si="0"/>
        <v>108793.22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106200</v>
      </c>
      <c r="E46" s="117">
        <f t="shared" si="2"/>
        <v>214993.22</v>
      </c>
      <c r="F46" s="118">
        <f t="shared" si="0"/>
        <v>108793.22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106200</v>
      </c>
      <c r="E47" s="117">
        <v>214993.22</v>
      </c>
      <c r="F47" s="118">
        <f t="shared" si="0"/>
        <v>108793.22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6500</v>
      </c>
      <c r="F48" s="114">
        <f t="shared" si="0"/>
        <v>6500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6500</v>
      </c>
      <c r="F49" s="118">
        <f t="shared" si="0"/>
        <v>6500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6500</v>
      </c>
      <c r="F50" s="118">
        <f t="shared" si="0"/>
        <v>6500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1500</v>
      </c>
      <c r="F51" s="118">
        <f t="shared" si="0"/>
        <v>1500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5000</v>
      </c>
      <c r="F52" s="118">
        <f t="shared" si="0"/>
        <v>5000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2289431</v>
      </c>
      <c r="E53" s="116">
        <f>E54+E68</f>
        <v>1839393</v>
      </c>
      <c r="F53" s="114">
        <f t="shared" si="0"/>
        <v>-450038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2288931</v>
      </c>
      <c r="E54" s="116">
        <f>E55+E58+E63</f>
        <v>1838893</v>
      </c>
      <c r="F54" s="114">
        <f t="shared" si="0"/>
        <v>-450038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1188700</v>
      </c>
      <c r="E55" s="116">
        <f>E56</f>
        <v>1188700</v>
      </c>
      <c r="F55" s="114">
        <f t="shared" si="0"/>
        <v>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1188700</v>
      </c>
      <c r="E56" s="117">
        <f>E57</f>
        <v>1188700</v>
      </c>
      <c r="F56" s="118">
        <f t="shared" si="0"/>
        <v>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1188700</v>
      </c>
      <c r="E57" s="117">
        <v>1188700</v>
      </c>
      <c r="F57" s="118">
        <f t="shared" si="0"/>
        <v>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69500</v>
      </c>
      <c r="E58" s="116">
        <f>E59+E61</f>
        <v>69500</v>
      </c>
      <c r="F58" s="114">
        <f t="shared" si="0"/>
        <v>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69300</v>
      </c>
      <c r="E61" s="117">
        <f>E62</f>
        <v>69300</v>
      </c>
      <c r="F61" s="118">
        <f t="shared" si="0"/>
        <v>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69300</v>
      </c>
      <c r="E62" s="117">
        <v>69300</v>
      </c>
      <c r="F62" s="118">
        <f t="shared" si="0"/>
        <v>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1030731</v>
      </c>
      <c r="E63" s="116">
        <f>E64+E66</f>
        <v>580693</v>
      </c>
      <c r="F63" s="114">
        <f t="shared" si="0"/>
        <v>-450038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876331</v>
      </c>
      <c r="E64" s="116">
        <v>426293</v>
      </c>
      <c r="F64" s="114">
        <f t="shared" si="0"/>
        <v>-450038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876331</v>
      </c>
      <c r="E65" s="117">
        <v>420293</v>
      </c>
      <c r="F65" s="118">
        <f t="shared" si="0"/>
        <v>-456038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154400</v>
      </c>
      <c r="E66" s="116">
        <f>E67</f>
        <v>154400</v>
      </c>
      <c r="F66" s="114">
        <f t="shared" si="0"/>
        <v>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154400</v>
      </c>
      <c r="E67" s="117">
        <v>154400</v>
      </c>
      <c r="F67" s="118">
        <f t="shared" si="0"/>
        <v>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500</v>
      </c>
      <c r="E68" s="116">
        <f t="shared" si="3"/>
        <v>500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 t="shared" si="3"/>
        <v>500</v>
      </c>
      <c r="E69" s="117">
        <f t="shared" si="3"/>
        <v>500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500</v>
      </c>
      <c r="E70" s="117">
        <f t="shared" si="3"/>
        <v>500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500</v>
      </c>
      <c r="E71" s="117">
        <v>500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7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41" t="s">
        <v>101</v>
      </c>
      <c r="B2" s="141"/>
      <c r="C2" s="141"/>
      <c r="D2" s="141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42" t="s">
        <v>20</v>
      </c>
      <c r="B4" s="145" t="s">
        <v>21</v>
      </c>
      <c r="C4" s="139" t="s">
        <v>103</v>
      </c>
      <c r="D4" s="148" t="s">
        <v>23</v>
      </c>
      <c r="E4" s="151" t="s">
        <v>24</v>
      </c>
      <c r="F4" s="137" t="s">
        <v>25</v>
      </c>
    </row>
    <row r="5" spans="1:6" ht="5.25" customHeight="1">
      <c r="A5" s="143"/>
      <c r="B5" s="146"/>
      <c r="C5" s="140"/>
      <c r="D5" s="149"/>
      <c r="E5" s="152"/>
      <c r="F5" s="138"/>
    </row>
    <row r="6" spans="1:6" ht="9" customHeight="1">
      <c r="A6" s="143"/>
      <c r="B6" s="146"/>
      <c r="C6" s="140"/>
      <c r="D6" s="149"/>
      <c r="E6" s="152"/>
      <c r="F6" s="138"/>
    </row>
    <row r="7" spans="1:6" ht="6" customHeight="1">
      <c r="A7" s="143"/>
      <c r="B7" s="146"/>
      <c r="C7" s="140"/>
      <c r="D7" s="149"/>
      <c r="E7" s="152"/>
      <c r="F7" s="138"/>
    </row>
    <row r="8" spans="1:6" ht="6" customHeight="1">
      <c r="A8" s="143"/>
      <c r="B8" s="146"/>
      <c r="C8" s="140"/>
      <c r="D8" s="149"/>
      <c r="E8" s="152"/>
      <c r="F8" s="138"/>
    </row>
    <row r="9" spans="1:6" ht="10.5" customHeight="1">
      <c r="A9" s="143"/>
      <c r="B9" s="146"/>
      <c r="C9" s="140"/>
      <c r="D9" s="149"/>
      <c r="E9" s="152"/>
      <c r="F9" s="138"/>
    </row>
    <row r="10" spans="1:6" ht="3.75" customHeight="1" hidden="1">
      <c r="A10" s="143"/>
      <c r="B10" s="146"/>
      <c r="C10" s="74"/>
      <c r="D10" s="149"/>
      <c r="E10" s="75"/>
      <c r="F10" s="76"/>
    </row>
    <row r="11" spans="1:6" ht="12.75" customHeight="1" hidden="1">
      <c r="A11" s="144"/>
      <c r="B11" s="147"/>
      <c r="C11" s="77"/>
      <c r="D11" s="150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5624851.77</v>
      </c>
      <c r="E13" s="90">
        <f>E15</f>
        <v>3992874.71</v>
      </c>
      <c r="F13" s="91">
        <f>IF(OR(D13="-",IF(E13="-",0,E13)&gt;=IF(D13="-",0,D13)),"-",IF(D13="-",0,D13)-IF(E13="-",0,E13))</f>
        <v>1631977.0599999996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D16+D46+D54+D60+D66+D72+D80</f>
        <v>5624851.77</v>
      </c>
      <c r="E15" s="89">
        <f>E16+E46+E54+E60+E66+E72+E80</f>
        <v>3992874.71</v>
      </c>
      <c r="F15" s="91">
        <f aca="true" t="shared" si="0" ref="F15:F46">IF(OR(D15="-",IF(E15="-",0,E15)&gt;=IF(D15="-",0,D15)),"-",IF(D15="-",0,D15)-IF(E15="-",0,E15))</f>
        <v>1631977.0599999996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3729800</v>
      </c>
      <c r="E16" s="89">
        <f>E17+E31</f>
        <v>2724165.7</v>
      </c>
      <c r="F16" s="91">
        <f t="shared" si="0"/>
        <v>1005634.2999999998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3349000</v>
      </c>
      <c r="E17" s="90">
        <f>E18</f>
        <v>2449027.87</v>
      </c>
      <c r="F17" s="91">
        <f t="shared" si="0"/>
        <v>899972.1299999999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3349000</v>
      </c>
      <c r="E18" s="101">
        <f>E19+E28</f>
        <v>2449027.87</v>
      </c>
      <c r="F18" s="102">
        <f t="shared" si="0"/>
        <v>899972.1299999999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3348800</v>
      </c>
      <c r="E19" s="101">
        <f>E20+E23</f>
        <v>2448827.87</v>
      </c>
      <c r="F19" s="102">
        <f t="shared" si="0"/>
        <v>899972.1299999999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2687600</v>
      </c>
      <c r="E20" s="101">
        <f>E21+E22</f>
        <v>2022077.17</v>
      </c>
      <c r="F20" s="102">
        <f t="shared" si="0"/>
        <v>665522.8300000001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2064100</v>
      </c>
      <c r="E21" s="103">
        <v>1573695.17</v>
      </c>
      <c r="F21" s="102">
        <f t="shared" si="0"/>
        <v>490404.8300000001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623500</v>
      </c>
      <c r="E22" s="103">
        <v>448382</v>
      </c>
      <c r="F22" s="102">
        <f t="shared" si="0"/>
        <v>175118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661200</v>
      </c>
      <c r="E23" s="101">
        <f>E24+E25+E26+E27</f>
        <v>426750.7</v>
      </c>
      <c r="F23" s="102">
        <f t="shared" si="0"/>
        <v>234449.3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202800</v>
      </c>
      <c r="E24" s="103">
        <v>146970</v>
      </c>
      <c r="F24" s="102">
        <f t="shared" si="0"/>
        <v>55830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347100</v>
      </c>
      <c r="E25" s="103">
        <v>220398.7</v>
      </c>
      <c r="F25" s="102">
        <f t="shared" si="0"/>
        <v>126701.29999999999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89300</v>
      </c>
      <c r="E26" s="103">
        <v>57444</v>
      </c>
      <c r="F26" s="102">
        <f t="shared" si="0"/>
        <v>31856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22000</v>
      </c>
      <c r="E27" s="103">
        <v>1938</v>
      </c>
      <c r="F27" s="102">
        <f t="shared" si="0"/>
        <v>20062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380800</v>
      </c>
      <c r="E31" s="89">
        <f>E32+E39</f>
        <v>275137.83</v>
      </c>
      <c r="F31" s="91">
        <f t="shared" si="0"/>
        <v>105662.16999999998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118800</v>
      </c>
      <c r="E32" s="101">
        <f>E33+E36</f>
        <v>61990.33</v>
      </c>
      <c r="F32" s="102">
        <f t="shared" si="0"/>
        <v>56809.67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52300</v>
      </c>
      <c r="E33" s="101">
        <f>E34</f>
        <v>27942.33</v>
      </c>
      <c r="F33" s="102">
        <f t="shared" si="0"/>
        <v>24357.67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52300</v>
      </c>
      <c r="E34" s="101">
        <f>E35</f>
        <v>27942.33</v>
      </c>
      <c r="F34" s="102">
        <f t="shared" si="0"/>
        <v>24357.67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52300</v>
      </c>
      <c r="E35" s="103">
        <v>27942.33</v>
      </c>
      <c r="F35" s="102">
        <f t="shared" si="0"/>
        <v>24357.67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66500</v>
      </c>
      <c r="E36" s="101">
        <f>E37</f>
        <v>34048</v>
      </c>
      <c r="F36" s="102">
        <f t="shared" si="0"/>
        <v>32452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66500</v>
      </c>
      <c r="E37" s="101">
        <f>E38</f>
        <v>34048</v>
      </c>
      <c r="F37" s="102">
        <f t="shared" si="0"/>
        <v>32452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66500</v>
      </c>
      <c r="E38" s="103">
        <v>34048</v>
      </c>
      <c r="F38" s="102">
        <f t="shared" si="0"/>
        <v>32452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262000</v>
      </c>
      <c r="E39" s="101">
        <f>E40</f>
        <v>213147.5</v>
      </c>
      <c r="F39" s="102">
        <f t="shared" si="0"/>
        <v>48852.5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262000</v>
      </c>
      <c r="E40" s="101">
        <f>E41+E43</f>
        <v>213147.5</v>
      </c>
      <c r="F40" s="102">
        <f t="shared" si="0"/>
        <v>48852.5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25000</v>
      </c>
      <c r="E41" s="101">
        <f>E42</f>
        <v>0</v>
      </c>
      <c r="F41" s="102">
        <f t="shared" si="0"/>
        <v>25000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25000</v>
      </c>
      <c r="E42" s="103">
        <v>0</v>
      </c>
      <c r="F42" s="102">
        <f t="shared" si="0"/>
        <v>25000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237000</v>
      </c>
      <c r="E43" s="101">
        <f>E44+E45</f>
        <v>213147.5</v>
      </c>
      <c r="F43" s="102">
        <f t="shared" si="0"/>
        <v>23852.5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2000</v>
      </c>
      <c r="E44" s="103">
        <v>1100</v>
      </c>
      <c r="F44" s="102">
        <f t="shared" si="0"/>
        <v>900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235000</v>
      </c>
      <c r="E45" s="103">
        <v>212047.5</v>
      </c>
      <c r="F45" s="102">
        <f t="shared" si="0"/>
        <v>22952.5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69300</v>
      </c>
      <c r="E46" s="89">
        <f t="shared" si="1"/>
        <v>53848.48</v>
      </c>
      <c r="F46" s="91">
        <f t="shared" si="0"/>
        <v>15451.519999999997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69300</v>
      </c>
      <c r="E47" s="89">
        <f t="shared" si="1"/>
        <v>53848.48</v>
      </c>
      <c r="F47" s="91">
        <f aca="true" t="shared" si="2" ref="F47:F72">IF(OR(D47="-",IF(E47="-",0,E47)&gt;=IF(D47="-",0,D47)),"-",IF(D47="-",0,D47)-IF(E47="-",0,E47))</f>
        <v>15451.519999999997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69300</v>
      </c>
      <c r="E48" s="101">
        <f t="shared" si="1"/>
        <v>53848.48</v>
      </c>
      <c r="F48" s="102">
        <f t="shared" si="2"/>
        <v>15451.519999999997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69300</v>
      </c>
      <c r="E49" s="101">
        <f t="shared" si="1"/>
        <v>53848.48</v>
      </c>
      <c r="F49" s="102">
        <f t="shared" si="2"/>
        <v>15451.519999999997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69300</v>
      </c>
      <c r="E50" s="101">
        <f>E51+E52+E53</f>
        <v>53848.48</v>
      </c>
      <c r="F50" s="102">
        <f t="shared" si="2"/>
        <v>15451.519999999997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50500</v>
      </c>
      <c r="E51" s="103">
        <v>39511.48</v>
      </c>
      <c r="F51" s="102">
        <f t="shared" si="2"/>
        <v>10988.519999999997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15200</v>
      </c>
      <c r="E52" s="103">
        <v>11337</v>
      </c>
      <c r="F52" s="102">
        <f t="shared" si="2"/>
        <v>3863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3600</v>
      </c>
      <c r="E53" s="103">
        <v>3000</v>
      </c>
      <c r="F53" s="102">
        <f t="shared" si="2"/>
        <v>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876331</v>
      </c>
      <c r="E54" s="89">
        <f t="shared" si="3"/>
        <v>426293</v>
      </c>
      <c r="F54" s="91">
        <f t="shared" si="2"/>
        <v>450038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876331</v>
      </c>
      <c r="E55" s="89">
        <f t="shared" si="3"/>
        <v>426293</v>
      </c>
      <c r="F55" s="91">
        <f t="shared" si="2"/>
        <v>450038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876331</v>
      </c>
      <c r="E56" s="101">
        <f t="shared" si="3"/>
        <v>426293</v>
      </c>
      <c r="F56" s="102">
        <f t="shared" si="2"/>
        <v>450038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876331</v>
      </c>
      <c r="E57" s="101">
        <f t="shared" si="3"/>
        <v>426293</v>
      </c>
      <c r="F57" s="102">
        <f t="shared" si="2"/>
        <v>450038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876331</v>
      </c>
      <c r="E58" s="101">
        <f t="shared" si="3"/>
        <v>426293</v>
      </c>
      <c r="F58" s="102">
        <f t="shared" si="2"/>
        <v>450038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876331</v>
      </c>
      <c r="E59" s="103">
        <v>426293</v>
      </c>
      <c r="F59" s="102">
        <f t="shared" si="2"/>
        <v>450038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3200</v>
      </c>
      <c r="E60" s="89">
        <f t="shared" si="4"/>
        <v>3046.76</v>
      </c>
      <c r="F60" s="91">
        <f t="shared" si="2"/>
        <v>153.23999999999978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 t="shared" si="4"/>
        <v>3200</v>
      </c>
      <c r="E61" s="89">
        <f t="shared" si="4"/>
        <v>3046.76</v>
      </c>
      <c r="F61" s="91">
        <f t="shared" si="2"/>
        <v>153.23999999999978</v>
      </c>
    </row>
    <row r="62" spans="1:6" ht="56.25">
      <c r="A62" s="98" t="s">
        <v>176</v>
      </c>
      <c r="B62" s="99" t="s">
        <v>105</v>
      </c>
      <c r="C62" s="100" t="s">
        <v>177</v>
      </c>
      <c r="D62" s="101">
        <f t="shared" si="4"/>
        <v>3200</v>
      </c>
      <c r="E62" s="101">
        <f t="shared" si="4"/>
        <v>3046.76</v>
      </c>
      <c r="F62" s="102">
        <f t="shared" si="2"/>
        <v>153.23999999999978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 t="shared" si="4"/>
        <v>3200</v>
      </c>
      <c r="E63" s="101">
        <f t="shared" si="4"/>
        <v>3046.76</v>
      </c>
      <c r="F63" s="102">
        <f t="shared" si="2"/>
        <v>153.23999999999978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3200</v>
      </c>
      <c r="E64" s="101">
        <f t="shared" si="4"/>
        <v>3046.76</v>
      </c>
      <c r="F64" s="102">
        <f t="shared" si="2"/>
        <v>153.23999999999978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3200</v>
      </c>
      <c r="E65" s="103">
        <v>3046.76</v>
      </c>
      <c r="F65" s="102">
        <f t="shared" si="2"/>
        <v>153.23999999999978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91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91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2.75">
      <c r="A72" s="86" t="s">
        <v>194</v>
      </c>
      <c r="B72" s="87" t="s">
        <v>105</v>
      </c>
      <c r="C72" s="88" t="s">
        <v>195</v>
      </c>
      <c r="D72" s="89">
        <f aca="true" t="shared" si="6" ref="D72:E74">D73</f>
        <v>760500</v>
      </c>
      <c r="E72" s="89">
        <f t="shared" si="6"/>
        <v>599800</v>
      </c>
      <c r="F72" s="91">
        <f t="shared" si="2"/>
        <v>160700</v>
      </c>
    </row>
    <row r="73" spans="1:6" ht="12.75">
      <c r="A73" s="86" t="s">
        <v>196</v>
      </c>
      <c r="B73" s="87" t="s">
        <v>105</v>
      </c>
      <c r="C73" s="88" t="s">
        <v>197</v>
      </c>
      <c r="D73" s="89">
        <f t="shared" si="6"/>
        <v>760500</v>
      </c>
      <c r="E73" s="89">
        <f t="shared" si="6"/>
        <v>599800</v>
      </c>
      <c r="F73" s="91">
        <f aca="true" t="shared" si="7" ref="F73:F85">IF(OR(D73="-",IF(E73="-",0,E73)&gt;=IF(D73="-",0,D73)),"-",IF(D73="-",0,D73)-IF(E73="-",0,E73))</f>
        <v>160700</v>
      </c>
    </row>
    <row r="74" spans="1:6" ht="33.75">
      <c r="A74" s="98" t="s">
        <v>198</v>
      </c>
      <c r="B74" s="99" t="s">
        <v>105</v>
      </c>
      <c r="C74" s="100" t="s">
        <v>199</v>
      </c>
      <c r="D74" s="101">
        <f t="shared" si="6"/>
        <v>760500</v>
      </c>
      <c r="E74" s="101">
        <f t="shared" si="6"/>
        <v>599800</v>
      </c>
      <c r="F74" s="102">
        <f t="shared" si="7"/>
        <v>160700</v>
      </c>
    </row>
    <row r="75" spans="1:6" ht="12.75">
      <c r="A75" s="98" t="s">
        <v>200</v>
      </c>
      <c r="B75" s="99" t="s">
        <v>105</v>
      </c>
      <c r="C75" s="100" t="s">
        <v>201</v>
      </c>
      <c r="D75" s="101">
        <f>D76+D78</f>
        <v>760500</v>
      </c>
      <c r="E75" s="101">
        <f>E76+E78</f>
        <v>599800</v>
      </c>
      <c r="F75" s="102">
        <f t="shared" si="7"/>
        <v>160700</v>
      </c>
    </row>
    <row r="76" spans="1:6" ht="67.5">
      <c r="A76" s="98" t="s">
        <v>202</v>
      </c>
      <c r="B76" s="99" t="s">
        <v>105</v>
      </c>
      <c r="C76" s="100" t="s">
        <v>203</v>
      </c>
      <c r="D76" s="101">
        <f>D77</f>
        <v>594100</v>
      </c>
      <c r="E76" s="101">
        <f>E77</f>
        <v>433400</v>
      </c>
      <c r="F76" s="102">
        <f t="shared" si="7"/>
        <v>160700</v>
      </c>
    </row>
    <row r="77" spans="1:6" ht="56.25">
      <c r="A77" s="98" t="s">
        <v>204</v>
      </c>
      <c r="B77" s="99" t="s">
        <v>105</v>
      </c>
      <c r="C77" s="100" t="s">
        <v>205</v>
      </c>
      <c r="D77" s="101">
        <v>594100</v>
      </c>
      <c r="E77" s="103">
        <v>433400</v>
      </c>
      <c r="F77" s="102">
        <f t="shared" si="7"/>
        <v>160700</v>
      </c>
    </row>
    <row r="78" spans="1:6" ht="78.75">
      <c r="A78" s="98" t="s">
        <v>300</v>
      </c>
      <c r="B78" s="99" t="s">
        <v>105</v>
      </c>
      <c r="C78" s="100" t="s">
        <v>301</v>
      </c>
      <c r="D78" s="101">
        <f>D79</f>
        <v>166400</v>
      </c>
      <c r="E78" s="103">
        <f>E79</f>
        <v>166400</v>
      </c>
      <c r="F78" s="102" t="str">
        <f t="shared" si="7"/>
        <v>-</v>
      </c>
    </row>
    <row r="79" spans="1:6" ht="56.25">
      <c r="A79" s="98" t="s">
        <v>204</v>
      </c>
      <c r="B79" s="99" t="s">
        <v>105</v>
      </c>
      <c r="C79" s="100" t="s">
        <v>302</v>
      </c>
      <c r="D79" s="101">
        <v>166400</v>
      </c>
      <c r="E79" s="103">
        <v>166400</v>
      </c>
      <c r="F79" s="102" t="str">
        <f t="shared" si="7"/>
        <v>-</v>
      </c>
    </row>
    <row r="80" spans="1:6" ht="33.75">
      <c r="A80" s="86" t="s">
        <v>206</v>
      </c>
      <c r="B80" s="87" t="s">
        <v>105</v>
      </c>
      <c r="C80" s="88" t="s">
        <v>207</v>
      </c>
      <c r="D80" s="89">
        <f aca="true" t="shared" si="8" ref="D80:E84">D81</f>
        <v>185720.77</v>
      </c>
      <c r="E80" s="89">
        <f t="shared" si="8"/>
        <v>185720.77</v>
      </c>
      <c r="F80" s="91" t="str">
        <f t="shared" si="7"/>
        <v>-</v>
      </c>
    </row>
    <row r="81" spans="1:6" ht="22.5">
      <c r="A81" s="86" t="s">
        <v>208</v>
      </c>
      <c r="B81" s="87" t="s">
        <v>105</v>
      </c>
      <c r="C81" s="88" t="s">
        <v>209</v>
      </c>
      <c r="D81" s="89">
        <f t="shared" si="8"/>
        <v>185720.77</v>
      </c>
      <c r="E81" s="89">
        <f t="shared" si="8"/>
        <v>185720.77</v>
      </c>
      <c r="F81" s="91" t="str">
        <f t="shared" si="7"/>
        <v>-</v>
      </c>
    </row>
    <row r="82" spans="1:6" ht="33.75">
      <c r="A82" s="98" t="s">
        <v>150</v>
      </c>
      <c r="B82" s="99" t="s">
        <v>105</v>
      </c>
      <c r="C82" s="100" t="s">
        <v>210</v>
      </c>
      <c r="D82" s="101">
        <f t="shared" si="8"/>
        <v>185720.77</v>
      </c>
      <c r="E82" s="101">
        <f t="shared" si="8"/>
        <v>185720.77</v>
      </c>
      <c r="F82" s="102" t="str">
        <f t="shared" si="7"/>
        <v>-</v>
      </c>
    </row>
    <row r="83" spans="1:6" ht="12.75">
      <c r="A83" s="98" t="s">
        <v>131</v>
      </c>
      <c r="B83" s="99" t="s">
        <v>105</v>
      </c>
      <c r="C83" s="100" t="s">
        <v>211</v>
      </c>
      <c r="D83" s="101">
        <f t="shared" si="8"/>
        <v>185720.77</v>
      </c>
      <c r="E83" s="101">
        <f t="shared" si="8"/>
        <v>185720.77</v>
      </c>
      <c r="F83" s="102" t="str">
        <f t="shared" si="7"/>
        <v>-</v>
      </c>
    </row>
    <row r="84" spans="1:6" ht="22.5">
      <c r="A84" s="98" t="s">
        <v>212</v>
      </c>
      <c r="B84" s="99" t="s">
        <v>105</v>
      </c>
      <c r="C84" s="100" t="s">
        <v>213</v>
      </c>
      <c r="D84" s="101">
        <f t="shared" si="8"/>
        <v>185720.77</v>
      </c>
      <c r="E84" s="101">
        <f t="shared" si="8"/>
        <v>185720.77</v>
      </c>
      <c r="F84" s="102" t="str">
        <f t="shared" si="7"/>
        <v>-</v>
      </c>
    </row>
    <row r="85" spans="1:6" ht="12.75">
      <c r="A85" s="98" t="s">
        <v>214</v>
      </c>
      <c r="B85" s="99" t="s">
        <v>105</v>
      </c>
      <c r="C85" s="100" t="s">
        <v>215</v>
      </c>
      <c r="D85" s="101">
        <v>185720.77</v>
      </c>
      <c r="E85" s="103">
        <v>185720.77</v>
      </c>
      <c r="F85" s="102" t="str">
        <f t="shared" si="7"/>
        <v>-</v>
      </c>
    </row>
    <row r="86" spans="1:6" ht="9" customHeight="1">
      <c r="A86" s="105"/>
      <c r="B86" s="106"/>
      <c r="C86" s="107"/>
      <c r="D86" s="108"/>
      <c r="E86" s="106"/>
      <c r="F86" s="106"/>
    </row>
    <row r="87" spans="1:6" ht="13.5" customHeight="1">
      <c r="A87" s="109" t="s">
        <v>216</v>
      </c>
      <c r="B87" s="110" t="s">
        <v>217</v>
      </c>
      <c r="C87" s="111" t="s">
        <v>106</v>
      </c>
      <c r="D87" s="112">
        <f>Доходы!D21-Расходы!D13</f>
        <v>-396520.76999999955</v>
      </c>
      <c r="E87" s="112">
        <f>Доходы!E21-Расходы!E13</f>
        <v>-75394.29999999981</v>
      </c>
      <c r="F87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 topLeftCell="A1">
      <selection activeCell="D25" sqref="D25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53" t="s">
        <v>219</v>
      </c>
      <c r="B1" s="153"/>
      <c r="C1" s="153"/>
      <c r="D1" s="153"/>
      <c r="E1" s="153"/>
      <c r="F1" s="153"/>
    </row>
    <row r="2" spans="1:6" ht="12.75" customHeight="1">
      <c r="A2" s="124" t="s">
        <v>220</v>
      </c>
      <c r="B2" s="124"/>
      <c r="C2" s="124"/>
      <c r="D2" s="124"/>
      <c r="E2" s="124"/>
      <c r="F2" s="124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19" t="s">
        <v>20</v>
      </c>
      <c r="B4" s="131" t="s">
        <v>21</v>
      </c>
      <c r="C4" s="154" t="s">
        <v>221</v>
      </c>
      <c r="D4" s="128" t="s">
        <v>23</v>
      </c>
      <c r="E4" s="128" t="s">
        <v>24</v>
      </c>
      <c r="F4" s="125" t="s">
        <v>25</v>
      </c>
    </row>
    <row r="5" spans="1:6" ht="4.5" customHeight="1">
      <c r="A5" s="120"/>
      <c r="B5" s="132"/>
      <c r="C5" s="155"/>
      <c r="D5" s="129"/>
      <c r="E5" s="129"/>
      <c r="F5" s="126"/>
    </row>
    <row r="6" spans="1:6" ht="6" customHeight="1">
      <c r="A6" s="120"/>
      <c r="B6" s="132"/>
      <c r="C6" s="155"/>
      <c r="D6" s="129"/>
      <c r="E6" s="129"/>
      <c r="F6" s="126"/>
    </row>
    <row r="7" spans="1:6" ht="4.5" customHeight="1">
      <c r="A7" s="120"/>
      <c r="B7" s="132"/>
      <c r="C7" s="155"/>
      <c r="D7" s="129"/>
      <c r="E7" s="129"/>
      <c r="F7" s="126"/>
    </row>
    <row r="8" spans="1:6" ht="6" customHeight="1">
      <c r="A8" s="120"/>
      <c r="B8" s="132"/>
      <c r="C8" s="155"/>
      <c r="D8" s="129"/>
      <c r="E8" s="129"/>
      <c r="F8" s="126"/>
    </row>
    <row r="9" spans="1:6" ht="6" customHeight="1">
      <c r="A9" s="120"/>
      <c r="B9" s="132"/>
      <c r="C9" s="155"/>
      <c r="D9" s="129"/>
      <c r="E9" s="129"/>
      <c r="F9" s="126"/>
    </row>
    <row r="10" spans="1:6" ht="18" customHeight="1">
      <c r="A10" s="121"/>
      <c r="B10" s="133"/>
      <c r="C10" s="156"/>
      <c r="D10" s="130"/>
      <c r="E10" s="130"/>
      <c r="F10" s="12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396520.76999999955</v>
      </c>
      <c r="E12" s="44">
        <f>E18</f>
        <v>75394.29999999981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396520.76999999955</v>
      </c>
      <c r="E18" s="44">
        <f>E19</f>
        <v>75394.29999999981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396520.76999999955</v>
      </c>
      <c r="E19" s="44">
        <f>E20+E23</f>
        <v>75394.29999999981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-5228331</v>
      </c>
      <c r="E20" s="44">
        <f>E21</f>
        <v>-3931387.35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-5228331</v>
      </c>
      <c r="E21" s="27">
        <v>-3931387.35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5624851.77</v>
      </c>
      <c r="E23" s="44">
        <f>E24</f>
        <v>4006781.65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5624851.77</v>
      </c>
      <c r="E24" s="27">
        <v>4006781.65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2018-02-13T06:30:04Z</cp:lastPrinted>
  <dcterms:created xsi:type="dcterms:W3CDTF">2018-02-12T12:29:59Z</dcterms:created>
  <dcterms:modified xsi:type="dcterms:W3CDTF">2018-02-13T08:20:24Z</dcterms:modified>
  <cp:category/>
  <cp:version/>
  <cp:contentType/>
  <cp:contentStatus/>
</cp:coreProperties>
</file>